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210\1 výzva\"/>
    </mc:Choice>
  </mc:AlternateContent>
  <xr:revisionPtr revIDLastSave="0" documentId="13_ncr:1_{B8548A9E-653D-4605-9ABB-E166FD5699D6}" xr6:coauthVersionLast="47" xr6:coauthVersionMax="47" xr10:uidLastSave="{00000000-0000-0000-0000-000000000000}"/>
  <bookViews>
    <workbookView xWindow="2205" yWindow="2340" windowWidth="26595" windowHeight="1495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1" i="1" l="1"/>
  <c r="S10" i="1"/>
  <c r="S12" i="1"/>
  <c r="T12" i="1"/>
  <c r="P12" i="1"/>
  <c r="P10" i="1"/>
  <c r="P11" i="1"/>
  <c r="T11" i="1" l="1"/>
  <c r="T10" i="1"/>
  <c r="S7" i="1"/>
  <c r="T7" i="1"/>
  <c r="S8" i="1"/>
  <c r="T8" i="1"/>
  <c r="S9" i="1"/>
  <c r="T9" i="1"/>
  <c r="P7" i="1"/>
  <c r="P8" i="1"/>
  <c r="P9" i="1"/>
  <c r="Q15" i="1" l="1"/>
  <c r="R15" i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<sst xmlns="http://schemas.openxmlformats.org/spreadsheetml/2006/main" count="65" uniqueCount="52">
  <si>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</si>
  <si>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</si>
  <si>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</si>
  <si>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</si>
  <si>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</si>
  <si>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</si>
  <si>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</si>
  <si>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</si>
  <si>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</si>
  <si>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</si>
  <si>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</si>
  <si>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</si>
  <si>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>30236110-6 - Paměť RAM</t>
  </si>
  <si>
    <t xml:space="preserve">30237000-9 - Součásti, příslušenství a doplňky pro počítače </t>
  </si>
  <si>
    <t xml:space="preserve">30237280-5 - Síťové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</si>
  <si>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</si>
  <si>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</si>
  <si>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</si>
  <si>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</si>
  <si>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</si>
  <si>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</si>
  <si>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</si>
  <si>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</si>
  <si>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</si>
  <si>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</si>
  <si>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</si>
  <si>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</si>
  <si>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</si>
  <si>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</si>
  <si>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</si>
  <si>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</si>
  <si>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</si>
  <si>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</si>
  <si>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</si>
  <si>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</si>
  <si>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</si>
  <si>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 xml:space="preserve">Příloha č. 2 Kupní smlouvy - technická specifikace
Výpočetní technika (III.) 210 - 2025 </t>
  </si>
  <si>
    <t>NAS server</t>
  </si>
  <si>
    <t>Ližiny</t>
  </si>
  <si>
    <t>Operační paměť</t>
  </si>
  <si>
    <t>Optický kabel</t>
  </si>
  <si>
    <t>SFP+ modul</t>
  </si>
  <si>
    <t>Společná faktura</t>
  </si>
  <si>
    <t>Ing. Pavel Hájek, Ph.D.,
Tel.: 735 713 955,
37763 9208</t>
  </si>
  <si>
    <t>Technická 8, 
301 00 Plzeň,
Fakulta aplikovaných věd - Katedra geomatiky,
místnost UN 635</t>
  </si>
  <si>
    <t>Záruka na zboží min. 60 měsíců.</t>
  </si>
  <si>
    <r>
      <t>Posuvné ližiny, pár</t>
    </r>
    <r>
      <rPr>
        <b/>
        <sz val="11"/>
        <color theme="1"/>
        <rFont val="Calibri"/>
        <family val="2"/>
        <charset val="238"/>
        <scheme val="minor"/>
      </rPr>
      <t>, kompatibilní s položkou č. 1.</t>
    </r>
  </si>
  <si>
    <r>
      <t>Min. 16GB RAM,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1.</t>
    </r>
  </si>
  <si>
    <r>
      <t xml:space="preserve">Optický propojovací (patch) kabel.
Provedení: Duplex.
Délka: min. 25 m.
Konektory: LC – LC.
Typ vlákna: Singlemode (SM) 09/125 µm.
Vnitřní použití. 
</t>
    </r>
    <r>
      <rPr>
        <b/>
        <sz val="11"/>
        <color theme="1"/>
        <rFont val="Calibri"/>
        <family val="2"/>
        <charset val="238"/>
        <scheme val="minor"/>
      </rPr>
      <t>Kompatibilní s položkou č. 5 a 6.</t>
    </r>
  </si>
  <si>
    <r>
      <t xml:space="preserve">Typ 10GBASE-LR, LC Duplex, dosah min. 10 km, </t>
    </r>
    <r>
      <rPr>
        <b/>
        <sz val="11"/>
        <color theme="1"/>
        <rFont val="Calibri"/>
        <family val="2"/>
        <charset val="238"/>
        <scheme val="minor"/>
      </rPr>
      <t>kompatibilní s položkou č. 1 a 4.</t>
    </r>
  </si>
  <si>
    <r>
      <t xml:space="preserve">Typ 10GBASE-LR, LC Duplex, dosah min. 10 km, </t>
    </r>
    <r>
      <rPr>
        <b/>
        <sz val="11"/>
        <color theme="1"/>
        <rFont val="Calibri"/>
        <family val="2"/>
        <charset val="238"/>
        <scheme val="minor"/>
      </rPr>
      <t>Cisco kompatibilní a kompatibilní s položkou č. 4.</t>
    </r>
  </si>
  <si>
    <r>
      <t xml:space="preserve">2U s montáží do racku.
</t>
    </r>
    <r>
      <rPr>
        <sz val="11"/>
        <color theme="1"/>
        <rFont val="Calibri"/>
        <family val="2"/>
        <charset val="238"/>
        <scheme val="minor"/>
      </rPr>
      <t>Procesor: minimálně čtyřjádrový procesor a výkon procesoru v Passmark CPU více než 1100 bodů (platné ke dni 23.10.2025).
Operační paměť: min. 4 GB RAM, rozšiřitelná min. až na 16 GB RAM.
Flash paměť: min. 512 MB.
Diskové pozice: min. 12× 3,5" SATA (6 Gb/s, zpětně kompatibilní s 3 Gb/s); podpora 3,5" HDD, 2,5" HDD i 2,5" SSD.
Interní systém souborů: min. EXT4.
Externí systém souborů: min. EXT3, EXT4, NTFS, FAT32, HFS+.
Síťové protokoly: min. CIFS/SMB, AFP, NFS, FTP, FTPS, SFTP, TFTP, HTTP(S) TLS 1.3, Telnet, SSH, SNMP. iSCSI podpora - velikost LUN až 250 TB a max. počet LUN/targtů 128.
Podpora šifrování: 256bit AES.
Síťová rozhraní: min. 2× 10GbE SFP+ a min. 2× 2,5GbE (2.5G/1G/100M) RJ45.
Rozšiřitelnost: min. 1× PCIe Gen 2 x2.
USB porty: min. 4× USB 3.2 Gen 1.
Uživatelský přístup: podpora paralelního přístupu min. 20 uživatelů (Windows/Linux/Mac).
Operační systém: vestavěný systém výrobce typu Linux, s webovým rozhraním pro správu.
Rozměry: max. 89 × 482 × 534 mm (V × Š × H).
RAID podpora: min. JBOD, Single, RAID 0, 1, 5, 6, 10, 50, 60.
Rozšiřování úložiště: podpora bezztrátového rozšiřování.
Zálohování a synchronizace: podpora min. rsync, obousměrné synchronizace dat mezi NAS a zařízeními (Windows, macOS, Linux/Ubuntu, Android, iOS), např. prostřednictvím klientské aplikace výrobce.
Indikátory LED pro HDD 1-12, stav, LAN a tlačítka min. napájení a reset.
Napájení: min. se dvěma redundantními napájecími zdroji. Napájecí kabely jsou součástí dodávky.
Záruka: min. 60 měsíců.
(Bez disků).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</si>
</sst>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G4" zoomScale="55" zoomScaleNormal="55" workbookViewId="0">
      <selection activeCell="Q10" sqref="Q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1.85546875" style="4" customWidth="1"/>
    <col min="4" max="4" width="12.28515625" style="116" customWidth="1"/>
    <col min="5" max="5" width="10.5703125" style="21" customWidth="1"/>
    <col min="6" max="6" width="162.855468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31.5703125" style="1" customWidth="1"/>
    <col min="13" max="13" width="26" style="1" customWidth="1"/>
    <col min="14" max="14" width="32.85546875" style="5" customWidth="1"/>
    <col min="15" max="15" width="25" style="5" customWidth="1"/>
    <col min="16" max="16" width="17.710937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15</v>
      </c>
      <c r="D6" s="28" t="s">
        <v>4</v>
      </c>
      <c r="E6" s="28" t="s">
        <v>16</v>
      </c>
      <c r="F6" s="28" t="s">
        <v>17</v>
      </c>
      <c r="G6" s="29" t="s">
        <v>30</v>
      </c>
      <c r="H6" s="30" t="s">
        <v>34</v>
      </c>
      <c r="I6" s="31" t="s">
        <v>18</v>
      </c>
      <c r="J6" s="28" t="s">
        <v>19</v>
      </c>
      <c r="K6" s="28" t="s">
        <v>33</v>
      </c>
      <c r="L6" s="32" t="s">
        <v>20</v>
      </c>
      <c r="M6" s="33" t="s">
        <v>21</v>
      </c>
      <c r="N6" s="32" t="s">
        <v>22</v>
      </c>
      <c r="O6" s="28" t="s">
        <v>28</v>
      </c>
      <c r="P6" s="32" t="s">
        <v>23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24</v>
      </c>
      <c r="V6" s="32" t="s">
        <v>25</v>
      </c>
    </row>
    <row r="7" spans="1:22" ht="374.25" customHeight="1" thickTop="1" x14ac:dyDescent="0.25">
      <c r="A7" s="36"/>
      <c r="B7" s="37">
        <v>1</v>
      </c>
      <c r="C7" s="38" t="s">
        <v>37</v>
      </c>
      <c r="D7" s="39">
        <v>1</v>
      </c>
      <c r="E7" s="40" t="s">
        <v>31</v>
      </c>
      <c r="F7" s="41" t="s">
        <v>51</v>
      </c>
      <c r="G7" s="117"/>
      <c r="H7" s="42" t="s">
        <v>32</v>
      </c>
      <c r="I7" s="43" t="s">
        <v>42</v>
      </c>
      <c r="J7" s="43" t="s">
        <v>32</v>
      </c>
      <c r="K7" s="44"/>
      <c r="L7" s="45" t="s">
        <v>45</v>
      </c>
      <c r="M7" s="46" t="s">
        <v>43</v>
      </c>
      <c r="N7" s="46" t="s">
        <v>44</v>
      </c>
      <c r="O7" s="47" t="s">
        <v>35</v>
      </c>
      <c r="P7" s="48">
        <f>D7*Q7</f>
        <v>42000</v>
      </c>
      <c r="Q7" s="49">
        <v>42000</v>
      </c>
      <c r="R7" s="120"/>
      <c r="S7" s="50">
        <f>D7*R7</f>
        <v>0</v>
      </c>
      <c r="T7" s="51" t="str">
        <f t="shared" ref="T7:T9" si="0">IF(ISNUMBER(R7), IF(R7&gt;Q7,"NEVYHOVUJE","VYHOVUJE")," ")</f>
        <v xml:space="preserve"> </v>
      </c>
      <c r="U7" s="52"/>
      <c r="V7" s="53" t="s">
        <v>11</v>
      </c>
    </row>
    <row r="8" spans="1:22" ht="39" customHeight="1" x14ac:dyDescent="0.25">
      <c r="A8" s="36"/>
      <c r="B8" s="54">
        <v>2</v>
      </c>
      <c r="C8" s="55" t="s">
        <v>38</v>
      </c>
      <c r="D8" s="56">
        <v>1</v>
      </c>
      <c r="E8" s="57" t="s">
        <v>31</v>
      </c>
      <c r="F8" s="58" t="s">
        <v>46</v>
      </c>
      <c r="G8" s="118"/>
      <c r="H8" s="59" t="s">
        <v>32</v>
      </c>
      <c r="I8" s="60"/>
      <c r="J8" s="60"/>
      <c r="K8" s="61"/>
      <c r="L8" s="62"/>
      <c r="M8" s="63"/>
      <c r="N8" s="64"/>
      <c r="O8" s="65"/>
      <c r="P8" s="66">
        <f>D8*Q8</f>
        <v>1700</v>
      </c>
      <c r="Q8" s="67">
        <v>1700</v>
      </c>
      <c r="R8" s="121"/>
      <c r="S8" s="68">
        <f>D8*R8</f>
        <v>0</v>
      </c>
      <c r="T8" s="69" t="str">
        <f t="shared" si="0"/>
        <v xml:space="preserve"> </v>
      </c>
      <c r="U8" s="70"/>
      <c r="V8" s="71" t="s">
        <v>13</v>
      </c>
    </row>
    <row r="9" spans="1:22" ht="39" customHeight="1" x14ac:dyDescent="0.25">
      <c r="A9" s="36"/>
      <c r="B9" s="54">
        <v>3</v>
      </c>
      <c r="C9" s="55" t="s">
        <v>39</v>
      </c>
      <c r="D9" s="56">
        <v>1</v>
      </c>
      <c r="E9" s="57" t="s">
        <v>31</v>
      </c>
      <c r="F9" s="58" t="s">
        <v>47</v>
      </c>
      <c r="G9" s="118"/>
      <c r="H9" s="59" t="s">
        <v>32</v>
      </c>
      <c r="I9" s="60"/>
      <c r="J9" s="60"/>
      <c r="K9" s="61"/>
      <c r="L9" s="72"/>
      <c r="M9" s="63"/>
      <c r="N9" s="64"/>
      <c r="O9" s="65"/>
      <c r="P9" s="66">
        <f>D9*Q9</f>
        <v>1300</v>
      </c>
      <c r="Q9" s="67">
        <v>1300</v>
      </c>
      <c r="R9" s="121"/>
      <c r="S9" s="68">
        <f>D9*R9</f>
        <v>0</v>
      </c>
      <c r="T9" s="69" t="str">
        <f t="shared" si="0"/>
        <v xml:space="preserve"> </v>
      </c>
      <c r="U9" s="70"/>
      <c r="V9" s="71" t="s">
        <v>12</v>
      </c>
    </row>
    <row r="10" spans="1:22" ht="138.75" customHeight="1" x14ac:dyDescent="0.25">
      <c r="A10" s="36"/>
      <c r="B10" s="54">
        <v>4</v>
      </c>
      <c r="C10" s="55" t="s">
        <v>40</v>
      </c>
      <c r="D10" s="56">
        <v>2</v>
      </c>
      <c r="E10" s="57" t="s">
        <v>31</v>
      </c>
      <c r="F10" s="58" t="s">
        <v>48</v>
      </c>
      <c r="G10" s="118"/>
      <c r="H10" s="59" t="s">
        <v>32</v>
      </c>
      <c r="I10" s="60"/>
      <c r="J10" s="60"/>
      <c r="K10" s="61"/>
      <c r="L10" s="72"/>
      <c r="M10" s="63"/>
      <c r="N10" s="64"/>
      <c r="O10" s="65"/>
      <c r="P10" s="66">
        <f>D10*Q10</f>
        <v>2400</v>
      </c>
      <c r="Q10" s="67">
        <v>1200</v>
      </c>
      <c r="R10" s="121"/>
      <c r="S10" s="68">
        <f>D10*R10</f>
        <v>0</v>
      </c>
      <c r="T10" s="69" t="str">
        <f t="shared" ref="T10:T11" si="1">IF(ISNUMBER(R10), IF(R10&gt;Q10,"NEVYHOVUJE","VYHOVUJE")," ")</f>
        <v xml:space="preserve"> </v>
      </c>
      <c r="U10" s="70"/>
      <c r="V10" s="73" t="s">
        <v>14</v>
      </c>
    </row>
    <row r="11" spans="1:22" ht="39" customHeight="1" x14ac:dyDescent="0.25">
      <c r="A11" s="36"/>
      <c r="B11" s="54">
        <v>5</v>
      </c>
      <c r="C11" s="55" t="s">
        <v>41</v>
      </c>
      <c r="D11" s="56">
        <v>2</v>
      </c>
      <c r="E11" s="57" t="s">
        <v>31</v>
      </c>
      <c r="F11" s="58" t="s">
        <v>49</v>
      </c>
      <c r="G11" s="118"/>
      <c r="H11" s="59" t="s">
        <v>32</v>
      </c>
      <c r="I11" s="60"/>
      <c r="J11" s="60"/>
      <c r="K11" s="61"/>
      <c r="L11" s="72"/>
      <c r="M11" s="63"/>
      <c r="N11" s="64"/>
      <c r="O11" s="65"/>
      <c r="P11" s="66">
        <f>D11*Q11</f>
        <v>2000</v>
      </c>
      <c r="Q11" s="67">
        <v>1000</v>
      </c>
      <c r="R11" s="121"/>
      <c r="S11" s="68">
        <f>D11*R11</f>
        <v>0</v>
      </c>
      <c r="T11" s="69" t="str">
        <f t="shared" si="1"/>
        <v xml:space="preserve"> </v>
      </c>
      <c r="U11" s="70"/>
      <c r="V11" s="74"/>
    </row>
    <row r="12" spans="1:22" ht="39" customHeight="1" thickBot="1" x14ac:dyDescent="0.3">
      <c r="A12" s="36"/>
      <c r="B12" s="75">
        <v>6</v>
      </c>
      <c r="C12" s="76" t="s">
        <v>41</v>
      </c>
      <c r="D12" s="77">
        <v>2</v>
      </c>
      <c r="E12" s="78" t="s">
        <v>31</v>
      </c>
      <c r="F12" s="79" t="s">
        <v>50</v>
      </c>
      <c r="G12" s="119"/>
      <c r="H12" s="80" t="s">
        <v>32</v>
      </c>
      <c r="I12" s="81"/>
      <c r="J12" s="81"/>
      <c r="K12" s="82"/>
      <c r="L12" s="83"/>
      <c r="M12" s="84"/>
      <c r="N12" s="85"/>
      <c r="O12" s="86"/>
      <c r="P12" s="87">
        <f>D12*Q12</f>
        <v>2000</v>
      </c>
      <c r="Q12" s="88">
        <v>1000</v>
      </c>
      <c r="R12" s="122"/>
      <c r="S12" s="89">
        <f>D12*R12</f>
        <v>0</v>
      </c>
      <c r="T12" s="90" t="str">
        <f t="shared" ref="T12" si="2">IF(ISNUMBER(R12), IF(R12&gt;Q12,"NEVYHOVUJE","VYHOVUJE")," ")</f>
        <v xml:space="preserve"> </v>
      </c>
      <c r="U12" s="91"/>
      <c r="V12" s="92"/>
    </row>
    <row r="13" spans="1:22" ht="17.45" customHeight="1" thickTop="1" thickBot="1" x14ac:dyDescent="0.3">
      <c r="B13" s="93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94" t="s">
        <v>27</v>
      </c>
      <c r="C14" s="94"/>
      <c r="D14" s="94"/>
      <c r="E14" s="94"/>
      <c r="F14" s="94"/>
      <c r="G14" s="94"/>
      <c r="H14" s="95"/>
      <c r="I14" s="95"/>
      <c r="J14" s="96"/>
      <c r="K14" s="96"/>
      <c r="L14" s="26"/>
      <c r="M14" s="26"/>
      <c r="N14" s="26"/>
      <c r="O14" s="97"/>
      <c r="P14" s="97"/>
      <c r="Q14" s="98" t="s">
        <v>9</v>
      </c>
      <c r="R14" s="99" t="s">
        <v>10</v>
      </c>
      <c r="S14" s="100"/>
      <c r="T14" s="101"/>
      <c r="U14" s="102"/>
      <c r="V14" s="103"/>
    </row>
    <row r="15" spans="1:22" ht="50.45" customHeight="1" thickTop="1" thickBot="1" x14ac:dyDescent="0.3">
      <c r="B15" s="104" t="s">
        <v>26</v>
      </c>
      <c r="C15" s="104"/>
      <c r="D15" s="104"/>
      <c r="E15" s="104"/>
      <c r="F15" s="104"/>
      <c r="G15" s="104"/>
      <c r="H15" s="104"/>
      <c r="I15" s="105"/>
      <c r="L15" s="6"/>
      <c r="M15" s="6"/>
      <c r="N15" s="6"/>
      <c r="O15" s="106"/>
      <c r="P15" s="106"/>
      <c r="Q15" s="107">
        <f>SUM(P7:P12)</f>
        <v>51400</v>
      </c>
      <c r="R15" s="108">
        <f>SUM(S7:S12)</f>
        <v>0</v>
      </c>
      <c r="S15" s="109"/>
      <c r="T15" s="110"/>
    </row>
    <row r="16" spans="1:22" ht="15.75" thickTop="1" x14ac:dyDescent="0.25">
      <c r="B16" s="111" t="s">
        <v>29</v>
      </c>
      <c r="C16" s="111"/>
      <c r="D16" s="111"/>
      <c r="E16" s="111"/>
      <c r="F16" s="111"/>
      <c r="G16" s="111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12"/>
      <c r="C17" s="112"/>
      <c r="D17" s="112"/>
      <c r="E17" s="112"/>
      <c r="F17" s="112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12"/>
      <c r="C18" s="112"/>
      <c r="D18" s="112"/>
      <c r="E18" s="112"/>
      <c r="F18" s="112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13"/>
      <c r="C19" s="114"/>
      <c r="D19" s="114"/>
      <c r="E19" s="114"/>
      <c r="F19" s="114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96"/>
      <c r="D20" s="115"/>
      <c r="E20" s="96"/>
      <c r="F20" s="96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96"/>
      <c r="D21" s="115"/>
      <c r="E21" s="96"/>
      <c r="F21" s="9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96"/>
      <c r="D22" s="115"/>
      <c r="E22" s="96"/>
      <c r="F22" s="9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96"/>
      <c r="D23" s="115"/>
      <c r="E23" s="96"/>
      <c r="F23" s="9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96"/>
      <c r="D24" s="115"/>
      <c r="E24" s="96"/>
      <c r="F24" s="9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96"/>
      <c r="D25" s="115"/>
      <c r="E25" s="96"/>
      <c r="F25" s="9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96"/>
      <c r="D26" s="115"/>
      <c r="E26" s="96"/>
      <c r="F26" s="9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96"/>
      <c r="D27" s="115"/>
      <c r="E27" s="96"/>
      <c r="F27" s="9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96"/>
      <c r="D28" s="115"/>
      <c r="E28" s="96"/>
      <c r="F28" s="9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96"/>
      <c r="D29" s="115"/>
      <c r="E29" s="96"/>
      <c r="F29" s="9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96"/>
      <c r="D30" s="115"/>
      <c r="E30" s="96"/>
      <c r="F30" s="9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96"/>
      <c r="D31" s="115"/>
      <c r="E31" s="96"/>
      <c r="F31" s="9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96"/>
      <c r="D32" s="115"/>
      <c r="E32" s="96"/>
      <c r="F32" s="9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6"/>
      <c r="D33" s="115"/>
      <c r="E33" s="96"/>
      <c r="F33" s="9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6"/>
      <c r="D34" s="115"/>
      <c r="E34" s="96"/>
      <c r="F34" s="9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6"/>
      <c r="D35" s="115"/>
      <c r="E35" s="96"/>
      <c r="F35" s="9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6"/>
      <c r="D36" s="115"/>
      <c r="E36" s="96"/>
      <c r="F36" s="9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6"/>
      <c r="D37" s="115"/>
      <c r="E37" s="96"/>
      <c r="F37" s="9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6"/>
      <c r="D38" s="115"/>
      <c r="E38" s="96"/>
      <c r="F38" s="9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6"/>
      <c r="D39" s="115"/>
      <c r="E39" s="96"/>
      <c r="F39" s="9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6"/>
      <c r="D40" s="115"/>
      <c r="E40" s="96"/>
      <c r="F40" s="9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6"/>
      <c r="D41" s="115"/>
      <c r="E41" s="96"/>
      <c r="F41" s="9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6"/>
      <c r="D42" s="115"/>
      <c r="E42" s="96"/>
      <c r="F42" s="9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6"/>
      <c r="D43" s="115"/>
      <c r="E43" s="96"/>
      <c r="F43" s="9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6"/>
      <c r="D44" s="115"/>
      <c r="E44" s="96"/>
      <c r="F44" s="9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6"/>
      <c r="D45" s="115"/>
      <c r="E45" s="96"/>
      <c r="F45" s="9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6"/>
      <c r="D46" s="115"/>
      <c r="E46" s="96"/>
      <c r="F46" s="9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6"/>
      <c r="D47" s="115"/>
      <c r="E47" s="96"/>
      <c r="F47" s="9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6"/>
      <c r="D48" s="115"/>
      <c r="E48" s="96"/>
      <c r="F48" s="9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6"/>
      <c r="D49" s="115"/>
      <c r="E49" s="96"/>
      <c r="F49" s="9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6"/>
      <c r="D50" s="115"/>
      <c r="E50" s="96"/>
      <c r="F50" s="9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6"/>
      <c r="D51" s="115"/>
      <c r="E51" s="96"/>
      <c r="F51" s="9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6"/>
      <c r="D52" s="115"/>
      <c r="E52" s="96"/>
      <c r="F52" s="9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6"/>
      <c r="D53" s="115"/>
      <c r="E53" s="96"/>
      <c r="F53" s="9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6"/>
      <c r="D54" s="115"/>
      <c r="E54" s="96"/>
      <c r="F54" s="9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6"/>
      <c r="D55" s="115"/>
      <c r="E55" s="96"/>
      <c r="F55" s="9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6"/>
      <c r="D56" s="115"/>
      <c r="E56" s="96"/>
      <c r="F56" s="9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6"/>
      <c r="D57" s="115"/>
      <c r="E57" s="96"/>
      <c r="F57" s="9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6"/>
      <c r="D58" s="115"/>
      <c r="E58" s="96"/>
      <c r="F58" s="9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6"/>
      <c r="D59" s="115"/>
      <c r="E59" s="96"/>
      <c r="F59" s="9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6"/>
      <c r="D60" s="115"/>
      <c r="E60" s="96"/>
      <c r="F60" s="9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6"/>
      <c r="D61" s="115"/>
      <c r="E61" s="96"/>
      <c r="F61" s="9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6"/>
      <c r="D62" s="115"/>
      <c r="E62" s="96"/>
      <c r="F62" s="9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6"/>
      <c r="D63" s="115"/>
      <c r="E63" s="96"/>
      <c r="F63" s="9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6"/>
      <c r="D64" s="115"/>
      <c r="E64" s="96"/>
      <c r="F64" s="9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6"/>
      <c r="D65" s="115"/>
      <c r="E65" s="96"/>
      <c r="F65" s="9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6"/>
      <c r="D66" s="115"/>
      <c r="E66" s="96"/>
      <c r="F66" s="9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6"/>
      <c r="D67" s="115"/>
      <c r="E67" s="96"/>
      <c r="F67" s="9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6"/>
      <c r="D68" s="115"/>
      <c r="E68" s="96"/>
      <c r="F68" s="9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6"/>
      <c r="D69" s="115"/>
      <c r="E69" s="96"/>
      <c r="F69" s="9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6"/>
      <c r="D70" s="115"/>
      <c r="E70" s="96"/>
      <c r="F70" s="9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6"/>
      <c r="D71" s="115"/>
      <c r="E71" s="96"/>
      <c r="F71" s="9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6"/>
      <c r="D72" s="115"/>
      <c r="E72" s="96"/>
      <c r="F72" s="9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6"/>
      <c r="D73" s="115"/>
      <c r="E73" s="96"/>
      <c r="F73" s="9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6"/>
      <c r="D74" s="115"/>
      <c r="E74" s="96"/>
      <c r="F74" s="9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6"/>
      <c r="D75" s="115"/>
      <c r="E75" s="96"/>
      <c r="F75" s="9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6"/>
      <c r="D76" s="115"/>
      <c r="E76" s="96"/>
      <c r="F76" s="9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6"/>
      <c r="D77" s="115"/>
      <c r="E77" s="96"/>
      <c r="F77" s="9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6"/>
      <c r="D78" s="115"/>
      <c r="E78" s="96"/>
      <c r="F78" s="9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6"/>
      <c r="D79" s="115"/>
      <c r="E79" s="96"/>
      <c r="F79" s="9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6"/>
      <c r="D80" s="115"/>
      <c r="E80" s="96"/>
      <c r="F80" s="9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6"/>
      <c r="D81" s="115"/>
      <c r="E81" s="96"/>
      <c r="F81" s="9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6"/>
      <c r="D82" s="115"/>
      <c r="E82" s="96"/>
      <c r="F82" s="9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6"/>
      <c r="D83" s="115"/>
      <c r="E83" s="96"/>
      <c r="F83" s="9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6"/>
      <c r="D84" s="115"/>
      <c r="E84" s="96"/>
      <c r="F84" s="9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6"/>
      <c r="D85" s="115"/>
      <c r="E85" s="96"/>
      <c r="F85" s="9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6"/>
      <c r="D86" s="115"/>
      <c r="E86" s="96"/>
      <c r="F86" s="9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6"/>
      <c r="D87" s="115"/>
      <c r="E87" s="96"/>
      <c r="F87" s="9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6"/>
      <c r="D88" s="115"/>
      <c r="E88" s="96"/>
      <c r="F88" s="9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6"/>
      <c r="D89" s="115"/>
      <c r="E89" s="96"/>
      <c r="F89" s="9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6"/>
      <c r="D90" s="115"/>
      <c r="E90" s="96"/>
      <c r="F90" s="9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6"/>
      <c r="D91" s="115"/>
      <c r="E91" s="96"/>
      <c r="F91" s="96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6"/>
      <c r="D92" s="115"/>
      <c r="E92" s="96"/>
      <c r="F92" s="96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96"/>
      <c r="D93" s="115"/>
      <c r="E93" s="96"/>
      <c r="F93" s="96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96"/>
      <c r="D94" s="115"/>
      <c r="E94" s="96"/>
      <c r="F94" s="96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96"/>
      <c r="D95" s="115"/>
      <c r="E95" s="96"/>
      <c r="F95" s="96"/>
      <c r="G95" s="15"/>
      <c r="H95" s="15"/>
      <c r="I95" s="10"/>
      <c r="J95" s="10"/>
      <c r="K95" s="10"/>
      <c r="L95" s="10"/>
      <c r="M95" s="10"/>
      <c r="N95" s="16"/>
      <c r="O95" s="16"/>
      <c r="P95" s="16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x8Y2I7DTIpdSM4ppd8bmPJCyWJJ6XAE7Lm/lZ15CjN0Gk79/rGXZLyeryUmk9fH70k4XRqhXX8Vwv1Hel1mU/w==" saltValue="k5JT4tueUNH4V6DwKr6cBA==" spinCount="100000" sheet="1" objects="1" scenarios="1"/>
  <mergeCells count="16">
    <mergeCell ref="B1:D1"/>
    <mergeCell ref="G5:H5"/>
    <mergeCell ref="B16:G16"/>
    <mergeCell ref="R15:T15"/>
    <mergeCell ref="R14:T14"/>
    <mergeCell ref="B14:G14"/>
    <mergeCell ref="B15:H15"/>
    <mergeCell ref="I7:I12"/>
    <mergeCell ref="J7:J12"/>
    <mergeCell ref="K7:K12"/>
    <mergeCell ref="M7:M12"/>
    <mergeCell ref="N7:N12"/>
    <mergeCell ref="L8:L12"/>
    <mergeCell ref="U7:U12"/>
    <mergeCell ref="V10:V12"/>
    <mergeCell ref="O7:O12"/>
  </mergeCells>
  <phoneticPr fontId="27" type="noConversion"/>
  <conditionalFormatting sqref="G7:H12">
    <cfRule type="notContainsBlanks" dxfId="8" priority="6">
      <formula>LEN(TRIM(G7))&gt;0</formula>
    </cfRule>
    <cfRule type="notContainsBlanks" dxfId="7" priority="7">
      <formula>LEN(TRIM(G7))&gt;0</formula>
    </cfRule>
    <cfRule type="notContainsBlanks" dxfId="6" priority="8">
      <formula>LEN(TRIM(G7))&gt;0</formula>
    </cfRule>
    <cfRule type="containsBlanks" dxfId="5" priority="9">
      <formula>LEN(TRIM(G7))=0</formula>
    </cfRule>
  </conditionalFormatting>
  <conditionalFormatting sqref="R7:R12">
    <cfRule type="notContainsBlanks" dxfId="4" priority="1">
      <formula>LEN(TRIM(R7))&gt;0</formula>
    </cfRule>
    <cfRule type="notContainsBlanks" dxfId="3" priority="4">
      <formula>LEN(TRIM(R7))&gt;0</formula>
    </cfRule>
    <cfRule type="containsBlanks" dxfId="2" priority="5">
      <formula>LEN(TRIM(R7))=0</formula>
    </cfRule>
  </conditionalFormatting>
  <conditionalFormatting sqref="T7:T12">
    <cfRule type="cellIs" dxfId="1" priority="2" operator="equal">
      <formula>"NEVYHOVUJE"</formula>
    </cfRule>
    <cfRule type="cellIs" dxfId="0" priority="3" operator="equal">
      <formula>"VYHOVUJE"</formula>
    </cfRule>
  </conditionalFormatting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2025-08-20T07:40:31Z</cp:lastPrinted>
  <dcterms:created xsi:type="dcterms:W3CDTF">2014-03-05T12:43:32Z</dcterms:created>
  <dcterms:modified xsi:type="dcterms:W3CDTF">2025-10-23T09:50:56Z</dcterms:modified>
</cp:coreProperties>
</file>